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GOALBALL\2019-2020\"/>
    </mc:Choice>
  </mc:AlternateContent>
  <xr:revisionPtr revIDLastSave="0" documentId="8_{6E4D6BEB-6B78-4AFB-8573-DD330935AA0C}" xr6:coauthVersionLast="36" xr6:coauthVersionMax="36" xr10:uidLastSave="{00000000-0000-0000-0000-000000000000}"/>
  <bookViews>
    <workbookView xWindow="0" yWindow="-463" windowWidth="16663" windowHeight="9463" activeTab="2" xr2:uid="{00000000-000D-0000-FFFF-FFFF00000000}"/>
  </bookViews>
  <sheets>
    <sheet name="planning1-poolA" sheetId="1" r:id="rId1"/>
    <sheet name="Planning1-poolB" sheetId="12" r:id="rId2"/>
    <sheet name="POINTS J1" sheetId="14" r:id="rId3"/>
  </sheets>
  <externalReferences>
    <externalReference r:id="rId4"/>
  </externalReferences>
  <definedNames>
    <definedName name="dg_1">[1]Feuil3!#REF!</definedName>
    <definedName name="dgb">#REF!</definedName>
    <definedName name="essai1">[1]Feuil3!#REF!</definedName>
  </definedNames>
  <calcPr calcId="19102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9" i="14" l="1"/>
  <c r="I29" i="14"/>
  <c r="F33" i="14"/>
  <c r="E33" i="14"/>
  <c r="I30" i="14"/>
  <c r="E34" i="14"/>
  <c r="H35" i="14"/>
  <c r="G35" i="14"/>
  <c r="L31" i="14"/>
  <c r="K31" i="14"/>
  <c r="G36" i="14"/>
  <c r="K32" i="14"/>
  <c r="D33" i="14"/>
  <c r="C33" i="14"/>
  <c r="J27" i="14"/>
  <c r="I27" i="14"/>
  <c r="C34" i="14"/>
  <c r="I28" i="14"/>
  <c r="L29" i="14"/>
  <c r="K29" i="14"/>
  <c r="F35" i="14"/>
  <c r="E35" i="14"/>
  <c r="K30" i="14"/>
  <c r="E36" i="14"/>
  <c r="H27" i="14"/>
  <c r="G27" i="14"/>
  <c r="D31" i="14"/>
  <c r="C31" i="14"/>
  <c r="G28" i="14"/>
  <c r="C32" i="14"/>
  <c r="L33" i="14"/>
  <c r="K33" i="14"/>
  <c r="J35" i="14"/>
  <c r="I35" i="14"/>
  <c r="K34" i="14"/>
  <c r="I36" i="14"/>
  <c r="F31" i="14"/>
  <c r="E31" i="14"/>
  <c r="E32" i="14"/>
  <c r="H29" i="14"/>
  <c r="G29" i="14"/>
  <c r="G30" i="14"/>
  <c r="D35" i="14"/>
  <c r="C35" i="14"/>
  <c r="H33" i="14"/>
  <c r="G33" i="14"/>
  <c r="G34" i="14"/>
  <c r="L27" i="14"/>
  <c r="K27" i="14"/>
  <c r="K28" i="14"/>
  <c r="F27" i="14"/>
  <c r="E27" i="14"/>
  <c r="E28" i="14"/>
  <c r="J31" i="14"/>
  <c r="I31" i="14"/>
  <c r="I32" i="14"/>
  <c r="C36" i="14"/>
  <c r="D29" i="14"/>
  <c r="C29" i="14"/>
  <c r="C30" i="14"/>
  <c r="K39" i="14"/>
  <c r="I39" i="14"/>
  <c r="G39" i="14"/>
  <c r="E39" i="14"/>
  <c r="C39" i="14"/>
  <c r="L38" i="14"/>
  <c r="K38" i="14"/>
  <c r="J38" i="14"/>
  <c r="I38" i="14"/>
  <c r="H38" i="14"/>
  <c r="G38" i="14"/>
  <c r="F38" i="14"/>
  <c r="E38" i="14"/>
  <c r="D38" i="14"/>
  <c r="C38" i="14"/>
  <c r="K6" i="14"/>
  <c r="L6" i="14"/>
  <c r="K7" i="14"/>
  <c r="K12" i="14"/>
  <c r="K13" i="14"/>
  <c r="K8" i="14"/>
  <c r="K9" i="14"/>
  <c r="K10" i="14"/>
  <c r="L10" i="14"/>
  <c r="K11" i="14"/>
  <c r="K18" i="14"/>
  <c r="L12" i="14"/>
  <c r="L8" i="14"/>
  <c r="L17" i="14"/>
  <c r="K17" i="14"/>
  <c r="I10" i="14"/>
  <c r="I11" i="14"/>
  <c r="I14" i="14"/>
  <c r="J14" i="14"/>
  <c r="I15" i="14"/>
  <c r="I6" i="14"/>
  <c r="J6" i="14"/>
  <c r="I7" i="14"/>
  <c r="I8" i="14"/>
  <c r="I9" i="14"/>
  <c r="I18" i="14"/>
  <c r="J10" i="14"/>
  <c r="J8" i="14"/>
  <c r="J17" i="14"/>
  <c r="I17" i="14"/>
  <c r="G12" i="14"/>
  <c r="H12" i="14"/>
  <c r="G13" i="14"/>
  <c r="G8" i="14"/>
  <c r="H8" i="14"/>
  <c r="G9" i="14"/>
  <c r="G6" i="14"/>
  <c r="G7" i="14"/>
  <c r="G14" i="14"/>
  <c r="G15" i="14"/>
  <c r="G18" i="14"/>
  <c r="H6" i="14"/>
  <c r="H14" i="14"/>
  <c r="H17" i="14"/>
  <c r="G17" i="14"/>
  <c r="E6" i="14"/>
  <c r="E7" i="14"/>
  <c r="E10" i="14"/>
  <c r="E11" i="14"/>
  <c r="E14" i="14"/>
  <c r="F14" i="14"/>
  <c r="E15" i="14"/>
  <c r="E12" i="14"/>
  <c r="F12" i="14"/>
  <c r="E13" i="14"/>
  <c r="E18" i="14"/>
  <c r="F6" i="14"/>
  <c r="F10" i="14"/>
  <c r="F17" i="14"/>
  <c r="E17" i="14"/>
  <c r="C8" i="14"/>
  <c r="D8" i="14"/>
  <c r="C9" i="14"/>
  <c r="C14" i="14"/>
  <c r="C15" i="14"/>
  <c r="C10" i="14"/>
  <c r="D10" i="14"/>
  <c r="C11" i="14"/>
  <c r="C12" i="14"/>
  <c r="C13" i="14"/>
  <c r="C18" i="14"/>
  <c r="D14" i="14"/>
  <c r="D12" i="14"/>
  <c r="D17" i="14"/>
  <c r="C17" i="14"/>
  <c r="E3" i="14"/>
  <c r="K40" i="14"/>
  <c r="I40" i="14"/>
  <c r="G40" i="14"/>
  <c r="E40" i="14"/>
  <c r="C40" i="14"/>
  <c r="A2" i="14"/>
  <c r="A1" i="14"/>
  <c r="K19" i="14"/>
  <c r="I19" i="14"/>
  <c r="G19" i="14"/>
  <c r="E19" i="14"/>
  <c r="B8" i="1"/>
  <c r="B10" i="1"/>
  <c r="B12" i="1"/>
  <c r="B14" i="1"/>
  <c r="B16" i="1"/>
  <c r="B18" i="1"/>
  <c r="B20" i="1"/>
  <c r="B22" i="1"/>
  <c r="B24" i="1"/>
  <c r="B8" i="12"/>
  <c r="B10" i="12"/>
  <c r="B12" i="12"/>
  <c r="B14" i="12"/>
  <c r="B16" i="12"/>
  <c r="B18" i="12"/>
  <c r="B20" i="12"/>
  <c r="B22" i="12"/>
  <c r="B24" i="12"/>
  <c r="F24" i="12"/>
  <c r="C24" i="12"/>
  <c r="F22" i="12"/>
  <c r="C22" i="12"/>
  <c r="F20" i="12"/>
  <c r="C20" i="12"/>
  <c r="F18" i="12"/>
  <c r="C18" i="12"/>
  <c r="F16" i="12"/>
  <c r="C16" i="12"/>
  <c r="F14" i="12"/>
  <c r="C14" i="12"/>
  <c r="F12" i="12"/>
  <c r="C12" i="12"/>
  <c r="F10" i="12"/>
  <c r="F10" i="1"/>
  <c r="C12" i="1"/>
  <c r="F12" i="1"/>
  <c r="C14" i="1"/>
  <c r="F14" i="1"/>
  <c r="C16" i="1"/>
  <c r="F16" i="1"/>
  <c r="C18" i="1"/>
  <c r="F18" i="1"/>
  <c r="C20" i="1"/>
  <c r="F20" i="1"/>
  <c r="C22" i="1"/>
  <c r="F22" i="1"/>
  <c r="C24" i="1"/>
  <c r="F24" i="1"/>
  <c r="C19" i="14"/>
</calcChain>
</file>

<file path=xl/sharedStrings.xml><?xml version="1.0" encoding="utf-8"?>
<sst xmlns="http://schemas.openxmlformats.org/spreadsheetml/2006/main" count="60" uniqueCount="24">
  <si>
    <t>Match</t>
  </si>
  <si>
    <t>Heure</t>
  </si>
  <si>
    <t>Equipe</t>
  </si>
  <si>
    <t>Score</t>
  </si>
  <si>
    <t>TOTAL</t>
  </si>
  <si>
    <t>CHAMPIONNAT DE FRANCE MASCULIN DE GOALBALL 2019-2020</t>
  </si>
  <si>
    <t>1ère phase : 14 écembre 2019</t>
  </si>
  <si>
    <t>POOL A</t>
  </si>
  <si>
    <t>Arbitres</t>
  </si>
  <si>
    <t>POOL B</t>
  </si>
  <si>
    <t>Nîmes "R"</t>
  </si>
  <si>
    <t>Lille</t>
  </si>
  <si>
    <t>Nanterre</t>
  </si>
  <si>
    <t>Bien Hêtre 95</t>
  </si>
  <si>
    <t>Toulouse</t>
  </si>
  <si>
    <t>Lyon</t>
  </si>
  <si>
    <t>Marseille</t>
  </si>
  <si>
    <t>Nîmes</t>
  </si>
  <si>
    <t>Nanterre "R"</t>
  </si>
  <si>
    <t>Nantes</t>
  </si>
  <si>
    <t>B+ / B-</t>
  </si>
  <si>
    <t>POINTS</t>
  </si>
  <si>
    <t>DIFF'</t>
  </si>
  <si>
    <t>CLASS'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</si>
</sst>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"/>
  </numFmts>
  <fonts count="10" x14ac:knownFonts="1">
    <font>
      <sz val="10"/>
      <name val="Arial"/>
    </font>
    <font>
      <b/>
      <sz val="12"/>
      <name val="Arial"/>
      <family val="2"/>
    </font>
    <font>
      <b/>
      <sz val="11"/>
      <name val="Arial"/>
      <family val="2"/>
    </font>
    <font>
      <u/>
      <sz val="10"/>
      <color theme="10"/>
      <name val="Arial"/>
    </font>
    <font>
      <u/>
      <sz val="10"/>
      <color theme="11"/>
      <name val="Arial"/>
    </font>
    <font>
      <sz val="8"/>
      <name val="Arial"/>
    </font>
    <font>
      <b/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2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7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1" fillId="0" borderId="5" xfId="0" applyFont="1" applyBorder="1" applyAlignment="1">
      <alignment vertical="center" wrapText="1"/>
    </xf>
    <xf numFmtId="0" fontId="0" fillId="0" borderId="0" xfId="0"/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1" xfId="0" applyNumberFormat="1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 wrapText="1"/>
    </xf>
    <xf numFmtId="0" fontId="0" fillId="0" borderId="18" xfId="0" applyBorder="1"/>
    <xf numFmtId="0" fontId="1" fillId="0" borderId="1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64" fontId="1" fillId="0" borderId="17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wrapText="1"/>
    </xf>
    <xf numFmtId="0" fontId="1" fillId="3" borderId="8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/>
    </xf>
    <xf numFmtId="0" fontId="0" fillId="0" borderId="4" xfId="0" applyBorder="1"/>
    <xf numFmtId="0" fontId="0" fillId="0" borderId="7" xfId="0" applyBorder="1"/>
    <xf numFmtId="0" fontId="1" fillId="2" borderId="14" xfId="0" applyFont="1" applyFill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6" fillId="0" borderId="1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/>
    </xf>
    <xf numFmtId="0" fontId="7" fillId="4" borderId="32" xfId="0" applyFont="1" applyFill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9" fillId="6" borderId="11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/>
    </xf>
    <xf numFmtId="0" fontId="9" fillId="6" borderId="14" xfId="0" applyFont="1" applyFill="1" applyBorder="1" applyAlignment="1">
      <alignment horizontal="center" vertical="center"/>
    </xf>
    <xf numFmtId="0" fontId="9" fillId="6" borderId="16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5" borderId="3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</cellXfs>
  <cellStyles count="7">
    <cellStyle name="Lien hypertexte" xfId="1" builtinId="8" hidden="1"/>
    <cellStyle name="Lien hypertexte" xfId="3" builtinId="8" hidden="1"/>
    <cellStyle name="Lien hypertexte" xfId="5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NO%20NAME/WINDOWS/Temporary%20Internet%20Files/Content.IE5/R98P8UJX/grille67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ille6"/>
      <sheetName val="grille6fixe"/>
      <sheetName val="grille8"/>
      <sheetName val="grille8fixe"/>
      <sheetName val="Feuil3"/>
      <sheetName val="Feuil4"/>
      <sheetName val="Feuil5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"/>
  <sheetViews>
    <sheetView topLeftCell="A21" zoomScale="115" zoomScaleNormal="115" zoomScalePageLayoutView="200" workbookViewId="0">
      <selection activeCell="D28" sqref="D28"/>
    </sheetView>
  </sheetViews>
  <sheetFormatPr baseColWidth="10" defaultColWidth="11.4609375" defaultRowHeight="15.45" x14ac:dyDescent="0.4"/>
  <cols>
    <col min="1" max="1" width="7.69140625" style="5" customWidth="1"/>
    <col min="2" max="2" width="8.4609375" style="5" customWidth="1"/>
    <col min="3" max="3" width="25" style="6" customWidth="1"/>
    <col min="4" max="5" width="5.69140625" style="5" customWidth="1"/>
    <col min="6" max="6" width="25" style="6" customWidth="1"/>
    <col min="7" max="7" width="14.4609375" style="6" customWidth="1"/>
    <col min="8" max="16384" width="11.4609375" style="6"/>
  </cols>
  <sheetData>
    <row r="1" spans="1:7" ht="21.75" customHeight="1" x14ac:dyDescent="0.4">
      <c r="A1" s="34" t="s">
        <v>5</v>
      </c>
      <c r="B1" s="35"/>
      <c r="C1" s="35"/>
      <c r="D1" s="35"/>
      <c r="E1" s="35"/>
      <c r="F1" s="35"/>
      <c r="G1" s="36"/>
    </row>
    <row r="2" spans="1:7" ht="21.75" customHeight="1" thickBot="1" x14ac:dyDescent="0.45">
      <c r="A2" s="37" t="s">
        <v>6</v>
      </c>
      <c r="B2" s="38"/>
      <c r="C2" s="38"/>
      <c r="D2" s="38"/>
      <c r="E2" s="38"/>
      <c r="F2" s="38"/>
      <c r="G2" s="39"/>
    </row>
    <row r="3" spans="1:7" ht="15.9" thickBot="1" x14ac:dyDescent="0.45">
      <c r="A3" s="8"/>
      <c r="B3" s="8"/>
      <c r="C3" s="9"/>
      <c r="D3" s="8"/>
    </row>
    <row r="4" spans="1:7" ht="15.9" thickBot="1" x14ac:dyDescent="0.45">
      <c r="A4" s="30" t="s">
        <v>7</v>
      </c>
      <c r="B4" s="31"/>
      <c r="C4" s="31"/>
      <c r="D4" s="31"/>
      <c r="E4" s="31"/>
      <c r="F4" s="31"/>
      <c r="G4" s="32"/>
    </row>
    <row r="5" spans="1:7" s="4" customFormat="1" ht="20.05" customHeight="1" thickBot="1" x14ac:dyDescent="0.35">
      <c r="A5" s="1" t="s">
        <v>0</v>
      </c>
      <c r="B5" s="2" t="s">
        <v>1</v>
      </c>
      <c r="C5" s="2" t="s">
        <v>2</v>
      </c>
      <c r="D5" s="33" t="s">
        <v>3</v>
      </c>
      <c r="E5" s="33"/>
      <c r="F5" s="2" t="s">
        <v>2</v>
      </c>
      <c r="G5" s="3" t="s">
        <v>8</v>
      </c>
    </row>
    <row r="6" spans="1:7" s="4" customFormat="1" ht="23.05" customHeight="1" thickBot="1" x14ac:dyDescent="0.35">
      <c r="A6" s="24">
        <v>1</v>
      </c>
      <c r="B6" s="28">
        <v>0.35416666666666669</v>
      </c>
      <c r="C6" s="26" t="s">
        <v>10</v>
      </c>
      <c r="D6" s="24">
        <v>10</v>
      </c>
      <c r="E6" s="24">
        <v>6</v>
      </c>
      <c r="F6" s="26" t="s">
        <v>12</v>
      </c>
      <c r="G6" s="10"/>
    </row>
    <row r="7" spans="1:7" s="4" customFormat="1" ht="23.05" customHeight="1" thickBot="1" x14ac:dyDescent="0.35">
      <c r="A7" s="25"/>
      <c r="B7" s="29"/>
      <c r="C7" s="27"/>
      <c r="D7" s="25"/>
      <c r="E7" s="25"/>
      <c r="F7" s="27"/>
      <c r="G7" s="10"/>
    </row>
    <row r="8" spans="1:7" s="4" customFormat="1" ht="23.05" customHeight="1" thickBot="1" x14ac:dyDescent="0.35">
      <c r="A8" s="24">
        <v>2</v>
      </c>
      <c r="B8" s="28">
        <f>B6+"0:60"</f>
        <v>0.39583333333333337</v>
      </c>
      <c r="C8" s="26" t="s">
        <v>11</v>
      </c>
      <c r="D8" s="24">
        <v>11</v>
      </c>
      <c r="E8" s="24">
        <v>17</v>
      </c>
      <c r="F8" s="26" t="s">
        <v>13</v>
      </c>
      <c r="G8" s="10"/>
    </row>
    <row r="9" spans="1:7" s="4" customFormat="1" ht="23.05" customHeight="1" thickBot="1" x14ac:dyDescent="0.35">
      <c r="A9" s="25"/>
      <c r="B9" s="29"/>
      <c r="C9" s="27"/>
      <c r="D9" s="25"/>
      <c r="E9" s="25"/>
      <c r="F9" s="27"/>
      <c r="G9" s="10"/>
    </row>
    <row r="10" spans="1:7" s="4" customFormat="1" ht="23.05" customHeight="1" thickBot="1" x14ac:dyDescent="0.35">
      <c r="A10" s="24">
        <v>3</v>
      </c>
      <c r="B10" s="28">
        <f>B8+"0:60"</f>
        <v>0.43750000000000006</v>
      </c>
      <c r="C10" s="26" t="s">
        <v>14</v>
      </c>
      <c r="D10" s="24">
        <v>11</v>
      </c>
      <c r="E10" s="24">
        <v>1</v>
      </c>
      <c r="F10" s="26" t="str">
        <f>+$C$6</f>
        <v>Nîmes "R"</v>
      </c>
      <c r="G10" s="10"/>
    </row>
    <row r="11" spans="1:7" s="4" customFormat="1" ht="23.05" customHeight="1" thickBot="1" x14ac:dyDescent="0.35">
      <c r="A11" s="25"/>
      <c r="B11" s="29"/>
      <c r="C11" s="27"/>
      <c r="D11" s="25"/>
      <c r="E11" s="25"/>
      <c r="F11" s="27"/>
      <c r="G11" s="10"/>
    </row>
    <row r="12" spans="1:7" s="4" customFormat="1" ht="23.05" customHeight="1" thickBot="1" x14ac:dyDescent="0.35">
      <c r="A12" s="24">
        <v>4</v>
      </c>
      <c r="B12" s="28">
        <f>B10+"0:60"</f>
        <v>0.47916666666666674</v>
      </c>
      <c r="C12" s="26" t="str">
        <f>+$C$8</f>
        <v>Lille</v>
      </c>
      <c r="D12" s="24">
        <v>0</v>
      </c>
      <c r="E12" s="24">
        <v>10</v>
      </c>
      <c r="F12" s="26" t="str">
        <f>+$F$6</f>
        <v>Nanterre</v>
      </c>
      <c r="G12" s="10"/>
    </row>
    <row r="13" spans="1:7" s="4" customFormat="1" ht="23.05" customHeight="1" thickBot="1" x14ac:dyDescent="0.35">
      <c r="A13" s="25"/>
      <c r="B13" s="29"/>
      <c r="C13" s="27"/>
      <c r="D13" s="25"/>
      <c r="E13" s="25"/>
      <c r="F13" s="27"/>
      <c r="G13" s="10"/>
    </row>
    <row r="14" spans="1:7" s="4" customFormat="1" ht="23.05" customHeight="1" thickBot="1" x14ac:dyDescent="0.35">
      <c r="A14" s="24">
        <v>5</v>
      </c>
      <c r="B14" s="28">
        <f>B12+"0:60"</f>
        <v>0.52083333333333337</v>
      </c>
      <c r="C14" s="26" t="str">
        <f>+$F$8</f>
        <v>Bien Hêtre 95</v>
      </c>
      <c r="D14" s="24">
        <v>3</v>
      </c>
      <c r="E14" s="24">
        <v>13</v>
      </c>
      <c r="F14" s="26" t="str">
        <f>+$C$10</f>
        <v>Toulouse</v>
      </c>
      <c r="G14" s="10"/>
    </row>
    <row r="15" spans="1:7" s="4" customFormat="1" ht="23.05" customHeight="1" thickBot="1" x14ac:dyDescent="0.35">
      <c r="A15" s="25"/>
      <c r="B15" s="29"/>
      <c r="C15" s="27"/>
      <c r="D15" s="25"/>
      <c r="E15" s="25"/>
      <c r="F15" s="27"/>
      <c r="G15" s="10"/>
    </row>
    <row r="16" spans="1:7" s="4" customFormat="1" ht="23.05" customHeight="1" thickBot="1" x14ac:dyDescent="0.35">
      <c r="A16" s="24">
        <v>6</v>
      </c>
      <c r="B16" s="28">
        <f t="shared" ref="B16" si="0">B14+"0:60"</f>
        <v>0.5625</v>
      </c>
      <c r="C16" s="26" t="str">
        <f>+$C$6</f>
        <v>Nîmes "R"</v>
      </c>
      <c r="D16" s="24">
        <v>10</v>
      </c>
      <c r="E16" s="24">
        <v>0</v>
      </c>
      <c r="F16" s="26" t="str">
        <f>+$C$8</f>
        <v>Lille</v>
      </c>
      <c r="G16" s="10"/>
    </row>
    <row r="17" spans="1:7" s="4" customFormat="1" ht="23.05" customHeight="1" thickBot="1" x14ac:dyDescent="0.35">
      <c r="A17" s="25"/>
      <c r="B17" s="29"/>
      <c r="C17" s="27"/>
      <c r="D17" s="25"/>
      <c r="E17" s="25"/>
      <c r="F17" s="27"/>
      <c r="G17" s="10"/>
    </row>
    <row r="18" spans="1:7" s="4" customFormat="1" ht="23.05" customHeight="1" thickBot="1" x14ac:dyDescent="0.35">
      <c r="A18" s="24">
        <v>7</v>
      </c>
      <c r="B18" s="28">
        <f t="shared" ref="B18" si="1">B16+"0:60"</f>
        <v>0.60416666666666663</v>
      </c>
      <c r="C18" s="26" t="str">
        <f>+$F$6</f>
        <v>Nanterre</v>
      </c>
      <c r="D18" s="24">
        <v>1</v>
      </c>
      <c r="E18" s="24">
        <v>11</v>
      </c>
      <c r="F18" s="26" t="str">
        <f>+$C$10</f>
        <v>Toulouse</v>
      </c>
      <c r="G18" s="10"/>
    </row>
    <row r="19" spans="1:7" s="4" customFormat="1" ht="23.05" customHeight="1" thickBot="1" x14ac:dyDescent="0.35">
      <c r="A19" s="25"/>
      <c r="B19" s="29"/>
      <c r="C19" s="27"/>
      <c r="D19" s="25"/>
      <c r="E19" s="25"/>
      <c r="F19" s="27"/>
      <c r="G19" s="10"/>
    </row>
    <row r="20" spans="1:7" s="4" customFormat="1" ht="23.05" customHeight="1" thickBot="1" x14ac:dyDescent="0.35">
      <c r="A20" s="24">
        <v>8</v>
      </c>
      <c r="B20" s="28">
        <f t="shared" ref="B20" si="2">B18+"0:60"</f>
        <v>0.64583333333333326</v>
      </c>
      <c r="C20" s="26" t="str">
        <f>+$F$8</f>
        <v>Bien Hêtre 95</v>
      </c>
      <c r="D20" s="24">
        <v>5</v>
      </c>
      <c r="E20" s="24">
        <v>9</v>
      </c>
      <c r="F20" s="26" t="str">
        <f>+$C$6</f>
        <v>Nîmes "R"</v>
      </c>
      <c r="G20" s="10"/>
    </row>
    <row r="21" spans="1:7" s="4" customFormat="1" ht="23.05" customHeight="1" thickBot="1" x14ac:dyDescent="0.35">
      <c r="A21" s="25"/>
      <c r="B21" s="29"/>
      <c r="C21" s="27"/>
      <c r="D21" s="25"/>
      <c r="E21" s="25"/>
      <c r="F21" s="27"/>
      <c r="G21" s="10"/>
    </row>
    <row r="22" spans="1:7" s="4" customFormat="1" ht="23.05" customHeight="1" thickBot="1" x14ac:dyDescent="0.35">
      <c r="A22" s="24">
        <v>9</v>
      </c>
      <c r="B22" s="28">
        <f t="shared" ref="B22" si="3">B20+"0:60"</f>
        <v>0.68749999999999989</v>
      </c>
      <c r="C22" s="26" t="str">
        <f>+$C$10</f>
        <v>Toulouse</v>
      </c>
      <c r="D22" s="24">
        <v>10</v>
      </c>
      <c r="E22" s="24">
        <v>0</v>
      </c>
      <c r="F22" s="26" t="str">
        <f>+$C$8</f>
        <v>Lille</v>
      </c>
      <c r="G22" s="10"/>
    </row>
    <row r="23" spans="1:7" s="4" customFormat="1" ht="23.05" customHeight="1" thickBot="1" x14ac:dyDescent="0.35">
      <c r="A23" s="25"/>
      <c r="B23" s="29"/>
      <c r="C23" s="27"/>
      <c r="D23" s="25"/>
      <c r="E23" s="25"/>
      <c r="F23" s="27"/>
      <c r="G23" s="10"/>
    </row>
    <row r="24" spans="1:7" s="4" customFormat="1" ht="23.05" customHeight="1" thickBot="1" x14ac:dyDescent="0.35">
      <c r="A24" s="24">
        <v>10</v>
      </c>
      <c r="B24" s="28">
        <f t="shared" ref="B24" si="4">B22+"0:60"</f>
        <v>0.72916666666666652</v>
      </c>
      <c r="C24" s="26" t="str">
        <f>+$F$6</f>
        <v>Nanterre</v>
      </c>
      <c r="D24" s="24">
        <v>13</v>
      </c>
      <c r="E24" s="24">
        <v>3</v>
      </c>
      <c r="F24" s="26" t="str">
        <f>+$F$8</f>
        <v>Bien Hêtre 95</v>
      </c>
      <c r="G24" s="10"/>
    </row>
    <row r="25" spans="1:7" s="4" customFormat="1" ht="23.05" customHeight="1" thickBot="1" x14ac:dyDescent="0.35">
      <c r="A25" s="25"/>
      <c r="B25" s="29"/>
      <c r="C25" s="27"/>
      <c r="D25" s="25"/>
      <c r="E25" s="25"/>
      <c r="F25" s="27"/>
      <c r="G25" s="10"/>
    </row>
  </sheetData>
  <mergeCells count="64">
    <mergeCell ref="A10:A11"/>
    <mergeCell ref="D6:D7"/>
    <mergeCell ref="E6:E7"/>
    <mergeCell ref="D8:D9"/>
    <mergeCell ref="E8:E9"/>
    <mergeCell ref="D10:D11"/>
    <mergeCell ref="E10:E11"/>
    <mergeCell ref="D5:E5"/>
    <mergeCell ref="A1:G1"/>
    <mergeCell ref="A2:G2"/>
    <mergeCell ref="A6:A7"/>
    <mergeCell ref="A8:A9"/>
    <mergeCell ref="B16:B17"/>
    <mergeCell ref="B18:B19"/>
    <mergeCell ref="B20:B21"/>
    <mergeCell ref="B22:B23"/>
    <mergeCell ref="A12:A13"/>
    <mergeCell ref="A14:A15"/>
    <mergeCell ref="A16:A17"/>
    <mergeCell ref="A18:A19"/>
    <mergeCell ref="A20:A21"/>
    <mergeCell ref="A22:A23"/>
    <mergeCell ref="B24:B25"/>
    <mergeCell ref="A4:G4"/>
    <mergeCell ref="C6:C7"/>
    <mergeCell ref="F6:F7"/>
    <mergeCell ref="C8:C9"/>
    <mergeCell ref="F8:F9"/>
    <mergeCell ref="C10:C11"/>
    <mergeCell ref="F10:F11"/>
    <mergeCell ref="C12:C13"/>
    <mergeCell ref="F12:F13"/>
    <mergeCell ref="A24:A25"/>
    <mergeCell ref="B6:B7"/>
    <mergeCell ref="B8:B9"/>
    <mergeCell ref="B10:B11"/>
    <mergeCell ref="B12:B13"/>
    <mergeCell ref="B14:B15"/>
    <mergeCell ref="F14:F15"/>
    <mergeCell ref="C16:C17"/>
    <mergeCell ref="F16:F17"/>
    <mergeCell ref="C18:C19"/>
    <mergeCell ref="F18:F19"/>
    <mergeCell ref="D16:D17"/>
    <mergeCell ref="E16:E17"/>
    <mergeCell ref="D18:D19"/>
    <mergeCell ref="E18:E19"/>
    <mergeCell ref="F20:F21"/>
    <mergeCell ref="C22:C23"/>
    <mergeCell ref="F22:F23"/>
    <mergeCell ref="C24:C25"/>
    <mergeCell ref="F24:F25"/>
    <mergeCell ref="D20:D21"/>
    <mergeCell ref="E20:E21"/>
    <mergeCell ref="D22:D23"/>
    <mergeCell ref="E22:E23"/>
    <mergeCell ref="D24:D25"/>
    <mergeCell ref="E24:E25"/>
    <mergeCell ref="D12:D13"/>
    <mergeCell ref="E12:E13"/>
    <mergeCell ref="D14:D15"/>
    <mergeCell ref="E14:E15"/>
    <mergeCell ref="C20:C21"/>
    <mergeCell ref="C14:C15"/>
  </mergeCells>
  <phoneticPr fontId="5" type="noConversion"/>
  <printOptions horizontalCentered="1"/>
  <pageMargins left="0.35433070866141736" right="0.35433070866141736" top="0.98425196850393704" bottom="0.39370078740157483" header="0.51181102362204722" footer="0.51181102362204722"/>
  <pageSetup paperSize="9" orientation="portrait" horizontalDpi="4294967293" verticalDpi="4294967293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5"/>
  <sheetViews>
    <sheetView topLeftCell="A19" zoomScale="85" zoomScaleNormal="85" zoomScalePageLayoutView="200" workbookViewId="0">
      <selection activeCell="D28" sqref="D28"/>
    </sheetView>
  </sheetViews>
  <sheetFormatPr baseColWidth="10" defaultColWidth="11.4609375" defaultRowHeight="15.45" x14ac:dyDescent="0.4"/>
  <cols>
    <col min="1" max="1" width="7.69140625" style="5" customWidth="1"/>
    <col min="2" max="2" width="8.4609375" style="5" customWidth="1"/>
    <col min="3" max="3" width="25" style="6" customWidth="1"/>
    <col min="4" max="5" width="5.69140625" style="5" customWidth="1"/>
    <col min="6" max="6" width="25" style="6" customWidth="1"/>
    <col min="7" max="7" width="14.4609375" style="6" customWidth="1"/>
    <col min="8" max="16384" width="11.4609375" style="6"/>
  </cols>
  <sheetData>
    <row r="1" spans="1:7" ht="21.75" customHeight="1" x14ac:dyDescent="0.4">
      <c r="A1" s="34" t="s">
        <v>5</v>
      </c>
      <c r="B1" s="35"/>
      <c r="C1" s="35"/>
      <c r="D1" s="35"/>
      <c r="E1" s="35"/>
      <c r="F1" s="35"/>
      <c r="G1" s="36"/>
    </row>
    <row r="2" spans="1:7" ht="21.75" customHeight="1" thickBot="1" x14ac:dyDescent="0.45">
      <c r="A2" s="37" t="s">
        <v>6</v>
      </c>
      <c r="B2" s="38"/>
      <c r="C2" s="38"/>
      <c r="D2" s="38"/>
      <c r="E2" s="38"/>
      <c r="F2" s="38"/>
      <c r="G2" s="39"/>
    </row>
    <row r="3" spans="1:7" ht="15.9" thickBot="1" x14ac:dyDescent="0.45">
      <c r="A3" s="8"/>
      <c r="B3" s="8"/>
      <c r="C3" s="9"/>
      <c r="D3" s="8"/>
    </row>
    <row r="4" spans="1:7" ht="15.9" thickBot="1" x14ac:dyDescent="0.45">
      <c r="A4" s="30" t="s">
        <v>9</v>
      </c>
      <c r="B4" s="31"/>
      <c r="C4" s="31"/>
      <c r="D4" s="31"/>
      <c r="E4" s="31"/>
      <c r="F4" s="31"/>
      <c r="G4" s="32"/>
    </row>
    <row r="5" spans="1:7" s="4" customFormat="1" ht="20.05" customHeight="1" thickBot="1" x14ac:dyDescent="0.35">
      <c r="A5" s="1" t="s">
        <v>0</v>
      </c>
      <c r="B5" s="2" t="s">
        <v>1</v>
      </c>
      <c r="C5" s="2" t="s">
        <v>2</v>
      </c>
      <c r="D5" s="33" t="s">
        <v>3</v>
      </c>
      <c r="E5" s="33"/>
      <c r="F5" s="2" t="s">
        <v>2</v>
      </c>
      <c r="G5" s="3" t="s">
        <v>8</v>
      </c>
    </row>
    <row r="6" spans="1:7" s="4" customFormat="1" ht="23.05" customHeight="1" thickBot="1" x14ac:dyDescent="0.35">
      <c r="A6" s="24">
        <v>1</v>
      </c>
      <c r="B6" s="28">
        <v>0.35416666666666669</v>
      </c>
      <c r="C6" s="26" t="s">
        <v>15</v>
      </c>
      <c r="D6" s="24">
        <v>10</v>
      </c>
      <c r="E6" s="24">
        <v>0</v>
      </c>
      <c r="F6" s="26" t="s">
        <v>18</v>
      </c>
      <c r="G6" s="10"/>
    </row>
    <row r="7" spans="1:7" s="4" customFormat="1" ht="23.05" customHeight="1" thickBot="1" x14ac:dyDescent="0.35">
      <c r="A7" s="25"/>
      <c r="B7" s="29"/>
      <c r="C7" s="27"/>
      <c r="D7" s="25"/>
      <c r="E7" s="25"/>
      <c r="F7" s="27"/>
      <c r="G7" s="10"/>
    </row>
    <row r="8" spans="1:7" s="4" customFormat="1" ht="23.05" customHeight="1" thickBot="1" x14ac:dyDescent="0.35">
      <c r="A8" s="24">
        <v>2</v>
      </c>
      <c r="B8" s="28">
        <f>B6+"0:60"</f>
        <v>0.39583333333333337</v>
      </c>
      <c r="C8" s="26" t="s">
        <v>16</v>
      </c>
      <c r="D8" s="24">
        <v>15</v>
      </c>
      <c r="E8" s="24">
        <v>5</v>
      </c>
      <c r="F8" s="26" t="s">
        <v>19</v>
      </c>
      <c r="G8" s="10"/>
    </row>
    <row r="9" spans="1:7" s="4" customFormat="1" ht="23.05" customHeight="1" thickBot="1" x14ac:dyDescent="0.35">
      <c r="A9" s="25"/>
      <c r="B9" s="29"/>
      <c r="C9" s="27"/>
      <c r="D9" s="25"/>
      <c r="E9" s="25"/>
      <c r="F9" s="27"/>
      <c r="G9" s="10"/>
    </row>
    <row r="10" spans="1:7" s="4" customFormat="1" ht="23.05" customHeight="1" thickBot="1" x14ac:dyDescent="0.35">
      <c r="A10" s="24">
        <v>3</v>
      </c>
      <c r="B10" s="28">
        <f>B8+"0:60"</f>
        <v>0.43750000000000006</v>
      </c>
      <c r="C10" s="26" t="s">
        <v>17</v>
      </c>
      <c r="D10" s="24">
        <v>3</v>
      </c>
      <c r="E10" s="24">
        <v>13</v>
      </c>
      <c r="F10" s="26" t="str">
        <f>+$C$6</f>
        <v>Lyon</v>
      </c>
      <c r="G10" s="10"/>
    </row>
    <row r="11" spans="1:7" s="4" customFormat="1" ht="23.05" customHeight="1" thickBot="1" x14ac:dyDescent="0.35">
      <c r="A11" s="25"/>
      <c r="B11" s="29"/>
      <c r="C11" s="27"/>
      <c r="D11" s="25"/>
      <c r="E11" s="25"/>
      <c r="F11" s="27"/>
      <c r="G11" s="10"/>
    </row>
    <row r="12" spans="1:7" s="4" customFormat="1" ht="23.05" customHeight="1" thickBot="1" x14ac:dyDescent="0.35">
      <c r="A12" s="24">
        <v>4</v>
      </c>
      <c r="B12" s="28">
        <f t="shared" ref="B12" si="0">B10+"0:60"</f>
        <v>0.47916666666666674</v>
      </c>
      <c r="C12" s="26" t="str">
        <f>+$C$8</f>
        <v>Marseille</v>
      </c>
      <c r="D12" s="24">
        <v>20</v>
      </c>
      <c r="E12" s="24">
        <v>10</v>
      </c>
      <c r="F12" s="26" t="str">
        <f>+$F$6</f>
        <v>Nanterre "R"</v>
      </c>
      <c r="G12" s="10"/>
    </row>
    <row r="13" spans="1:7" s="4" customFormat="1" ht="23.05" customHeight="1" thickBot="1" x14ac:dyDescent="0.35">
      <c r="A13" s="25"/>
      <c r="B13" s="29"/>
      <c r="C13" s="27"/>
      <c r="D13" s="25"/>
      <c r="E13" s="25"/>
      <c r="F13" s="27"/>
      <c r="G13" s="10"/>
    </row>
    <row r="14" spans="1:7" s="4" customFormat="1" ht="23.05" customHeight="1" thickBot="1" x14ac:dyDescent="0.35">
      <c r="A14" s="24">
        <v>5</v>
      </c>
      <c r="B14" s="28">
        <f t="shared" ref="B14" si="1">B12+"0:60"</f>
        <v>0.52083333333333337</v>
      </c>
      <c r="C14" s="26" t="str">
        <f>+$F$8</f>
        <v>Nantes</v>
      </c>
      <c r="D14" s="24">
        <v>0</v>
      </c>
      <c r="E14" s="24">
        <v>10</v>
      </c>
      <c r="F14" s="26" t="str">
        <f>+$C$10</f>
        <v>Nîmes</v>
      </c>
      <c r="G14" s="10"/>
    </row>
    <row r="15" spans="1:7" s="4" customFormat="1" ht="23.05" customHeight="1" thickBot="1" x14ac:dyDescent="0.35">
      <c r="A15" s="25"/>
      <c r="B15" s="29"/>
      <c r="C15" s="27"/>
      <c r="D15" s="25"/>
      <c r="E15" s="25"/>
      <c r="F15" s="27"/>
      <c r="G15" s="10"/>
    </row>
    <row r="16" spans="1:7" s="4" customFormat="1" ht="23.05" customHeight="1" thickBot="1" x14ac:dyDescent="0.35">
      <c r="A16" s="24">
        <v>6</v>
      </c>
      <c r="B16" s="28">
        <f t="shared" ref="B16" si="2">B14+"0:60"</f>
        <v>0.5625</v>
      </c>
      <c r="C16" s="26" t="str">
        <f>+$C$6</f>
        <v>Lyon</v>
      </c>
      <c r="D16" s="24">
        <v>11</v>
      </c>
      <c r="E16" s="24">
        <v>9</v>
      </c>
      <c r="F16" s="26" t="str">
        <f>+$C$8</f>
        <v>Marseille</v>
      </c>
      <c r="G16" s="10"/>
    </row>
    <row r="17" spans="1:7" s="4" customFormat="1" ht="23.05" customHeight="1" thickBot="1" x14ac:dyDescent="0.35">
      <c r="A17" s="25"/>
      <c r="B17" s="29"/>
      <c r="C17" s="27"/>
      <c r="D17" s="25"/>
      <c r="E17" s="25"/>
      <c r="F17" s="27"/>
      <c r="G17" s="10"/>
    </row>
    <row r="18" spans="1:7" s="4" customFormat="1" ht="23.05" customHeight="1" thickBot="1" x14ac:dyDescent="0.35">
      <c r="A18" s="24">
        <v>7</v>
      </c>
      <c r="B18" s="28">
        <f t="shared" ref="B18" si="3">B16+"0:60"</f>
        <v>0.60416666666666663</v>
      </c>
      <c r="C18" s="26" t="str">
        <f>+$F$6</f>
        <v>Nanterre "R"</v>
      </c>
      <c r="D18" s="24">
        <v>5</v>
      </c>
      <c r="E18" s="24">
        <v>15</v>
      </c>
      <c r="F18" s="26" t="str">
        <f>+$C$10</f>
        <v>Nîmes</v>
      </c>
      <c r="G18" s="10"/>
    </row>
    <row r="19" spans="1:7" s="4" customFormat="1" ht="23.05" customHeight="1" thickBot="1" x14ac:dyDescent="0.35">
      <c r="A19" s="25"/>
      <c r="B19" s="29"/>
      <c r="C19" s="27"/>
      <c r="D19" s="25"/>
      <c r="E19" s="25"/>
      <c r="F19" s="27"/>
      <c r="G19" s="10"/>
    </row>
    <row r="20" spans="1:7" s="4" customFormat="1" ht="23.05" customHeight="1" thickBot="1" x14ac:dyDescent="0.35">
      <c r="A20" s="24">
        <v>8</v>
      </c>
      <c r="B20" s="28">
        <f t="shared" ref="B20" si="4">B18+"0:60"</f>
        <v>0.64583333333333326</v>
      </c>
      <c r="C20" s="26" t="str">
        <f>+$F$8</f>
        <v>Nantes</v>
      </c>
      <c r="D20" s="24">
        <v>1</v>
      </c>
      <c r="E20" s="24">
        <v>11</v>
      </c>
      <c r="F20" s="26" t="str">
        <f>+$C$6</f>
        <v>Lyon</v>
      </c>
      <c r="G20" s="10"/>
    </row>
    <row r="21" spans="1:7" s="4" customFormat="1" ht="23.05" customHeight="1" thickBot="1" x14ac:dyDescent="0.35">
      <c r="A21" s="25"/>
      <c r="B21" s="29"/>
      <c r="C21" s="27"/>
      <c r="D21" s="25"/>
      <c r="E21" s="25"/>
      <c r="F21" s="27"/>
      <c r="G21" s="10"/>
    </row>
    <row r="22" spans="1:7" s="4" customFormat="1" ht="23.05" customHeight="1" thickBot="1" x14ac:dyDescent="0.35">
      <c r="A22" s="24">
        <v>9</v>
      </c>
      <c r="B22" s="28">
        <f t="shared" ref="B22" si="5">B20+"0:60"</f>
        <v>0.68749999999999989</v>
      </c>
      <c r="C22" s="26" t="str">
        <f>+$C$10</f>
        <v>Nîmes</v>
      </c>
      <c r="D22" s="24">
        <v>6</v>
      </c>
      <c r="E22" s="24">
        <v>10</v>
      </c>
      <c r="F22" s="26" t="str">
        <f>+$C$8</f>
        <v>Marseille</v>
      </c>
      <c r="G22" s="10"/>
    </row>
    <row r="23" spans="1:7" s="4" customFormat="1" ht="23.05" customHeight="1" thickBot="1" x14ac:dyDescent="0.35">
      <c r="A23" s="25"/>
      <c r="B23" s="29"/>
      <c r="C23" s="27"/>
      <c r="D23" s="25"/>
      <c r="E23" s="25"/>
      <c r="F23" s="27"/>
      <c r="G23" s="10"/>
    </row>
    <row r="24" spans="1:7" s="4" customFormat="1" ht="23.05" customHeight="1" thickBot="1" x14ac:dyDescent="0.35">
      <c r="A24" s="24">
        <v>10</v>
      </c>
      <c r="B24" s="28">
        <f t="shared" ref="B24" si="6">B22+"0:60"</f>
        <v>0.72916666666666652</v>
      </c>
      <c r="C24" s="26" t="str">
        <f>+$F$6</f>
        <v>Nanterre "R"</v>
      </c>
      <c r="D24" s="24">
        <v>18</v>
      </c>
      <c r="E24" s="24">
        <v>8</v>
      </c>
      <c r="F24" s="26" t="str">
        <f>+$F$8</f>
        <v>Nantes</v>
      </c>
      <c r="G24" s="10"/>
    </row>
    <row r="25" spans="1:7" s="4" customFormat="1" ht="23.05" customHeight="1" thickBot="1" x14ac:dyDescent="0.35">
      <c r="A25" s="25"/>
      <c r="B25" s="29"/>
      <c r="C25" s="27"/>
      <c r="D25" s="25"/>
      <c r="E25" s="25"/>
      <c r="F25" s="27"/>
      <c r="G25" s="10"/>
    </row>
  </sheetData>
  <mergeCells count="64">
    <mergeCell ref="F8:F9"/>
    <mergeCell ref="A1:G1"/>
    <mergeCell ref="A2:G2"/>
    <mergeCell ref="A4:G4"/>
    <mergeCell ref="D5:E5"/>
    <mergeCell ref="A6:A7"/>
    <mergeCell ref="B6:B7"/>
    <mergeCell ref="C6:C7"/>
    <mergeCell ref="D6:D7"/>
    <mergeCell ref="E6:E7"/>
    <mergeCell ref="F6:F7"/>
    <mergeCell ref="A8:A9"/>
    <mergeCell ref="B8:B9"/>
    <mergeCell ref="C8:C9"/>
    <mergeCell ref="D8:D9"/>
    <mergeCell ref="E8:E9"/>
    <mergeCell ref="F12:F13"/>
    <mergeCell ref="A10:A11"/>
    <mergeCell ref="B10:B11"/>
    <mergeCell ref="C10:C11"/>
    <mergeCell ref="D10:D11"/>
    <mergeCell ref="E10:E11"/>
    <mergeCell ref="F10:F11"/>
    <mergeCell ref="A12:A13"/>
    <mergeCell ref="B12:B13"/>
    <mergeCell ref="C12:C13"/>
    <mergeCell ref="D12:D13"/>
    <mergeCell ref="E12:E13"/>
    <mergeCell ref="F16:F17"/>
    <mergeCell ref="A14:A15"/>
    <mergeCell ref="B14:B15"/>
    <mergeCell ref="C14:C15"/>
    <mergeCell ref="D14:D15"/>
    <mergeCell ref="E14:E15"/>
    <mergeCell ref="F14:F15"/>
    <mergeCell ref="A16:A17"/>
    <mergeCell ref="B16:B17"/>
    <mergeCell ref="C16:C17"/>
    <mergeCell ref="D16:D17"/>
    <mergeCell ref="E16:E17"/>
    <mergeCell ref="F20:F21"/>
    <mergeCell ref="A18:A19"/>
    <mergeCell ref="B18:B19"/>
    <mergeCell ref="C18:C19"/>
    <mergeCell ref="D18:D19"/>
    <mergeCell ref="E18:E19"/>
    <mergeCell ref="F18:F19"/>
    <mergeCell ref="A20:A21"/>
    <mergeCell ref="B20:B21"/>
    <mergeCell ref="C20:C21"/>
    <mergeCell ref="D20:D21"/>
    <mergeCell ref="E20:E21"/>
    <mergeCell ref="F24:F25"/>
    <mergeCell ref="A22:A23"/>
    <mergeCell ref="B22:B23"/>
    <mergeCell ref="C22:C23"/>
    <mergeCell ref="D22:D23"/>
    <mergeCell ref="E22:E23"/>
    <mergeCell ref="F22:F23"/>
    <mergeCell ref="A24:A25"/>
    <mergeCell ref="B24:B25"/>
    <mergeCell ref="C24:C25"/>
    <mergeCell ref="D24:D25"/>
    <mergeCell ref="E24:E25"/>
  </mergeCells>
  <printOptions horizontalCentered="1"/>
  <pageMargins left="0.35433070866141736" right="0.35433070866141736" top="0.98425196850393704" bottom="0.98425196850393704" header="0.51181102362204722" footer="0.51181102362204722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1"/>
  <sheetViews>
    <sheetView tabSelected="1" topLeftCell="A25" workbookViewId="0">
      <selection activeCell="I30" sqref="I30:J30"/>
    </sheetView>
  </sheetViews>
  <sheetFormatPr baseColWidth="10" defaultRowHeight="12.45" x14ac:dyDescent="0.3"/>
  <cols>
    <col min="1" max="1" width="9.23046875" style="11" customWidth="1"/>
    <col min="2" max="2" width="10.07421875" style="11" customWidth="1"/>
    <col min="3" max="12" width="6.69140625" style="11" customWidth="1"/>
    <col min="13" max="16384" width="11.07421875" style="11"/>
  </cols>
  <sheetData>
    <row r="1" spans="1:12" s="7" customFormat="1" ht="21.75" customHeight="1" x14ac:dyDescent="0.4">
      <c r="A1" s="34" t="str">
        <f>'planning1-poolA'!A1:G1</f>
        <v>CHAMPIONNAT DE FRANCE MASCULIN DE GOALBALL 2019-2020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60"/>
    </row>
    <row r="2" spans="1:12" s="7" customFormat="1" ht="21.75" customHeight="1" thickBot="1" x14ac:dyDescent="0.45">
      <c r="A2" s="37" t="str">
        <f>'planning1-poolA'!A2:G2</f>
        <v>1ère phase : 14 écembre 2019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2"/>
    </row>
    <row r="3" spans="1:12" ht="12.9" thickBot="1" x14ac:dyDescent="0.35">
      <c r="E3" s="11">
        <f>IF('planning1-poolA'!D6="","",'planning1-poolA'!D6)</f>
        <v>10</v>
      </c>
    </row>
    <row r="4" spans="1:12" x14ac:dyDescent="0.3">
      <c r="A4" s="63" t="s">
        <v>7</v>
      </c>
      <c r="B4" s="64"/>
      <c r="C4" s="40" t="s">
        <v>10</v>
      </c>
      <c r="D4" s="41"/>
      <c r="E4" s="40" t="s">
        <v>12</v>
      </c>
      <c r="F4" s="41"/>
      <c r="G4" s="40" t="s">
        <v>11</v>
      </c>
      <c r="H4" s="41"/>
      <c r="I4" s="40" t="s">
        <v>13</v>
      </c>
      <c r="J4" s="41"/>
      <c r="K4" s="40" t="s">
        <v>14</v>
      </c>
      <c r="L4" s="41"/>
    </row>
    <row r="5" spans="1:12" ht="12.9" thickBot="1" x14ac:dyDescent="0.35">
      <c r="A5" s="65"/>
      <c r="B5" s="66"/>
      <c r="C5" s="42"/>
      <c r="D5" s="43"/>
      <c r="E5" s="50"/>
      <c r="F5" s="51"/>
      <c r="G5" s="50"/>
      <c r="H5" s="51"/>
      <c r="I5" s="50"/>
      <c r="J5" s="51"/>
      <c r="K5" s="42"/>
      <c r="L5" s="43"/>
    </row>
    <row r="6" spans="1:12" ht="15" x14ac:dyDescent="0.3">
      <c r="A6" s="40" t="s">
        <v>10</v>
      </c>
      <c r="B6" s="41"/>
      <c r="C6" s="44"/>
      <c r="D6" s="45"/>
      <c r="E6" s="12">
        <f>IF('planning1-poolA'!E6="","",'planning1-poolA'!E6)</f>
        <v>6</v>
      </c>
      <c r="F6" s="12">
        <f>IF('planning1-poolA'!D6="","",'planning1-poolA'!D6)</f>
        <v>10</v>
      </c>
      <c r="G6" s="12">
        <f>IF('planning1-poolA'!E16="","",'planning1-poolA'!E16)</f>
        <v>0</v>
      </c>
      <c r="H6" s="13">
        <f>IF('planning1-poolA'!D16="","",'planning1-poolA'!D16)</f>
        <v>10</v>
      </c>
      <c r="I6" s="12">
        <f>IF('planning1-poolA'!D20="","",'planning1-poolA'!D20)</f>
        <v>5</v>
      </c>
      <c r="J6" s="13">
        <f>IF('planning1-poolA'!E20="","",'planning1-poolA'!E20)</f>
        <v>9</v>
      </c>
      <c r="K6" s="12">
        <f>IF('planning1-poolA'!D10="","",'planning1-poolA'!D10)</f>
        <v>11</v>
      </c>
      <c r="L6" s="13">
        <f>IF('planning1-poolA'!E10="","",'planning1-poolA'!E10)</f>
        <v>1</v>
      </c>
    </row>
    <row r="7" spans="1:12" ht="15.45" thickBot="1" x14ac:dyDescent="0.35">
      <c r="A7" s="42"/>
      <c r="B7" s="43"/>
      <c r="C7" s="46"/>
      <c r="D7" s="47"/>
      <c r="E7" s="48">
        <f>IF(E6="","",IF(E6&gt;F6,3,1)*IF(E6&lt;F6,0,1))</f>
        <v>0</v>
      </c>
      <c r="F7" s="49"/>
      <c r="G7" s="48">
        <f t="shared" ref="G7" si="0">IF(G6="","",IF(G6&gt;H6,3,1)*IF(G6&lt;H6,0,1))</f>
        <v>0</v>
      </c>
      <c r="H7" s="49"/>
      <c r="I7" s="48">
        <f t="shared" ref="I7" si="1">IF(I6="","",IF(I6&gt;J6,3,1)*IF(I6&lt;J6,0,1))</f>
        <v>0</v>
      </c>
      <c r="J7" s="49"/>
      <c r="K7" s="48">
        <f t="shared" ref="K7" si="2">IF(K6="","",IF(K6&gt;L6,3,1)*IF(K6&lt;L6,0,1))</f>
        <v>3</v>
      </c>
      <c r="L7" s="49"/>
    </row>
    <row r="8" spans="1:12" ht="15.45" thickBot="1" x14ac:dyDescent="0.35">
      <c r="A8" s="52" t="s">
        <v>12</v>
      </c>
      <c r="B8" s="53"/>
      <c r="C8" s="14">
        <f>IF('planning1-poolA'!D6="","",'planning1-poolA'!D6)</f>
        <v>10</v>
      </c>
      <c r="D8" s="14">
        <f>IF('planning1-poolA'!E6="","",'planning1-poolA'!E6)</f>
        <v>6</v>
      </c>
      <c r="E8" s="54"/>
      <c r="F8" s="45"/>
      <c r="G8" s="12">
        <f>IF('planning1-poolA'!D12="","",'planning1-poolA'!D12)</f>
        <v>0</v>
      </c>
      <c r="H8" s="12">
        <f>IF('planning1-poolA'!E12="","",'planning1-poolA'!E12)</f>
        <v>10</v>
      </c>
      <c r="I8" s="15">
        <f>IF('planning1-poolA'!E24="","",'planning1-poolA'!E24)</f>
        <v>3</v>
      </c>
      <c r="J8" s="16">
        <f>IF('planning1-poolA'!D24="","",'planning1-poolA'!D24)</f>
        <v>13</v>
      </c>
      <c r="K8" s="15">
        <f>IF('planning1-poolA'!E18="","",'planning1-poolA'!E18)</f>
        <v>11</v>
      </c>
      <c r="L8" s="16">
        <f>IF('planning1-poolA'!D18="","",'planning1-poolA'!D18)</f>
        <v>1</v>
      </c>
    </row>
    <row r="9" spans="1:12" ht="15.45" thickBot="1" x14ac:dyDescent="0.35">
      <c r="A9" s="52"/>
      <c r="B9" s="53"/>
      <c r="C9" s="56">
        <f>IF(C8="","",IF(C8&gt;D8,3,1)*IF(C8&lt;D8,0,1))</f>
        <v>3</v>
      </c>
      <c r="D9" s="49"/>
      <c r="E9" s="55"/>
      <c r="F9" s="47"/>
      <c r="G9" s="48">
        <f>IF(G8="","",IF(G8&gt;H8,3,1)*IF(G8&lt;H8,0,1))</f>
        <v>0</v>
      </c>
      <c r="H9" s="49"/>
      <c r="I9" s="48">
        <f t="shared" ref="I9" si="3">IF(I8="","",IF(I8&gt;J8,3,1)*IF(I8&lt;J8,0,1))</f>
        <v>0</v>
      </c>
      <c r="J9" s="49"/>
      <c r="K9" s="48">
        <f t="shared" ref="K9" si="4">IF(K8="","",IF(K8&gt;L8,3,1)*IF(K8&lt;L8,0,1))</f>
        <v>3</v>
      </c>
      <c r="L9" s="49"/>
    </row>
    <row r="10" spans="1:12" ht="15.45" thickBot="1" x14ac:dyDescent="0.35">
      <c r="A10" s="52" t="s">
        <v>11</v>
      </c>
      <c r="B10" s="53"/>
      <c r="C10" s="14">
        <f>IF('planning1-poolA'!D16="","",'planning1-poolA'!D16)</f>
        <v>10</v>
      </c>
      <c r="D10" s="13">
        <f>IF('planning1-poolA'!E16="","",'planning1-poolA'!E16)</f>
        <v>0</v>
      </c>
      <c r="E10" s="12">
        <f>IF('planning1-poolA'!E12="","",'planning1-poolA'!E12)</f>
        <v>10</v>
      </c>
      <c r="F10" s="12">
        <f>IF('planning1-poolA'!D12="","",'planning1-poolA'!D12)</f>
        <v>0</v>
      </c>
      <c r="G10" s="54"/>
      <c r="H10" s="45"/>
      <c r="I10" s="12">
        <f>IF('planning1-poolA'!E8="","",'planning1-poolA'!E8)</f>
        <v>17</v>
      </c>
      <c r="J10" s="13">
        <f>IF('planning1-poolA'!D8="","",'planning1-poolA'!D8)</f>
        <v>11</v>
      </c>
      <c r="K10" s="12">
        <f>IF('planning1-poolA'!D22="","",'planning1-poolA'!D22)</f>
        <v>10</v>
      </c>
      <c r="L10" s="13">
        <f>IF('planning1-poolA'!E22="","",'planning1-poolA'!E22)</f>
        <v>0</v>
      </c>
    </row>
    <row r="11" spans="1:12" ht="15.45" thickBot="1" x14ac:dyDescent="0.35">
      <c r="A11" s="52"/>
      <c r="B11" s="53"/>
      <c r="C11" s="56">
        <f>IF(C10="","",IF(C10&gt;D10,3,1)*IF(C10&lt;D10,0,1))</f>
        <v>3</v>
      </c>
      <c r="D11" s="49"/>
      <c r="E11" s="48">
        <f>IF(E10="","",IF(E10&gt;F10,3,1)*IF(E10&lt;F10,0,1))</f>
        <v>3</v>
      </c>
      <c r="F11" s="49"/>
      <c r="G11" s="55"/>
      <c r="H11" s="47"/>
      <c r="I11" s="48">
        <f t="shared" ref="I11" si="5">IF(I10="","",IF(I10&gt;J10,3,1)*IF(I10&lt;J10,0,1))</f>
        <v>3</v>
      </c>
      <c r="J11" s="49"/>
      <c r="K11" s="48">
        <f t="shared" ref="K11" si="6">IF(K10="","",IF(K10&gt;L10,3,1)*IF(K10&lt;L10,0,1))</f>
        <v>3</v>
      </c>
      <c r="L11" s="49"/>
    </row>
    <row r="12" spans="1:12" ht="15.45" thickBot="1" x14ac:dyDescent="0.35">
      <c r="A12" s="52" t="s">
        <v>13</v>
      </c>
      <c r="B12" s="53"/>
      <c r="C12" s="14">
        <f>IF('planning1-poolA'!E20="","",'planning1-poolA'!E20)</f>
        <v>9</v>
      </c>
      <c r="D12" s="13">
        <f>IF('planning1-poolA'!D20="","",'planning1-poolA'!D20)</f>
        <v>5</v>
      </c>
      <c r="E12" s="12">
        <f>IF('planning1-poolA'!D24="","",'planning1-poolA'!D24)</f>
        <v>13</v>
      </c>
      <c r="F12" s="13">
        <f>IF('planning1-poolA'!E24="","",'planning1-poolA'!E24)</f>
        <v>3</v>
      </c>
      <c r="G12" s="12">
        <f>IF('planning1-poolA'!D8="","",'planning1-poolA'!D8)</f>
        <v>11</v>
      </c>
      <c r="H12" s="13">
        <f>IF('planning1-poolA'!E8="","",'planning1-poolA'!E8)</f>
        <v>17</v>
      </c>
      <c r="I12" s="54"/>
      <c r="J12" s="45"/>
      <c r="K12" s="12">
        <f>IF('planning1-poolA'!E14="","",'planning1-poolA'!E14)</f>
        <v>13</v>
      </c>
      <c r="L12" s="13">
        <f>IF('planning1-poolA'!D14="","",'planning1-poolA'!D14)</f>
        <v>3</v>
      </c>
    </row>
    <row r="13" spans="1:12" ht="15.45" thickBot="1" x14ac:dyDescent="0.35">
      <c r="A13" s="52"/>
      <c r="B13" s="53"/>
      <c r="C13" s="56">
        <f t="shared" ref="C13" si="7">IF(C12="","",IF(C12&gt;D12,3,1)*IF(C12&lt;D12,0,1))</f>
        <v>3</v>
      </c>
      <c r="D13" s="49"/>
      <c r="E13" s="48">
        <f t="shared" ref="E13" si="8">IF(E12="","",IF(E12&gt;F12,3,1)*IF(E12&lt;F12,0,1))</f>
        <v>3</v>
      </c>
      <c r="F13" s="49"/>
      <c r="G13" s="48">
        <f t="shared" ref="G13" si="9">IF(G12="","",IF(G12&gt;H12,3,1)*IF(G12&lt;H12,0,1))</f>
        <v>0</v>
      </c>
      <c r="H13" s="49"/>
      <c r="I13" s="55"/>
      <c r="J13" s="47"/>
      <c r="K13" s="48">
        <f t="shared" ref="K13" si="10">IF(K12="","",IF(K12&gt;L12,3,1)*IF(K12&lt;L12,0,1))</f>
        <v>3</v>
      </c>
      <c r="L13" s="49"/>
    </row>
    <row r="14" spans="1:12" ht="15.45" thickBot="1" x14ac:dyDescent="0.35">
      <c r="A14" s="52" t="s">
        <v>14</v>
      </c>
      <c r="B14" s="53"/>
      <c r="C14" s="14">
        <f>IF('planning1-poolA'!E10="","",'planning1-poolA'!E10)</f>
        <v>1</v>
      </c>
      <c r="D14" s="13">
        <f>IF('planning1-poolA'!D10="","",'planning1-poolA'!D10)</f>
        <v>11</v>
      </c>
      <c r="E14" s="12">
        <f>IF('planning1-poolA'!D18="","",'planning1-poolA'!D18)</f>
        <v>1</v>
      </c>
      <c r="F14" s="13">
        <f>IF('planning1-poolA'!E18="","",'planning1-poolA'!E18)</f>
        <v>11</v>
      </c>
      <c r="G14" s="12">
        <f>IF('planning1-poolA'!E22="","",'planning1-poolA'!E22)</f>
        <v>0</v>
      </c>
      <c r="H14" s="13">
        <f>IF('planning1-poolA'!D22="","",'planning1-poolA'!D22)</f>
        <v>10</v>
      </c>
      <c r="I14" s="12">
        <f>IF('planning1-poolA'!D14="","",'planning1-poolA'!D14)</f>
        <v>3</v>
      </c>
      <c r="J14" s="13">
        <f>IF('planning1-poolA'!E14="","",'planning1-poolA'!E14)</f>
        <v>13</v>
      </c>
      <c r="K14" s="54"/>
      <c r="L14" s="45"/>
    </row>
    <row r="15" spans="1:12" ht="15.45" thickBot="1" x14ac:dyDescent="0.35">
      <c r="A15" s="52"/>
      <c r="B15" s="53"/>
      <c r="C15" s="56">
        <f t="shared" ref="C15" si="11">IF(C14="","",IF(C14&gt;D14,3,1)*IF(C14&lt;D14,0,1))</f>
        <v>0</v>
      </c>
      <c r="D15" s="49"/>
      <c r="E15" s="48">
        <f t="shared" ref="E15" si="12">IF(E14="","",IF(E14&gt;F14,3,1)*IF(E14&lt;F14,0,1))</f>
        <v>0</v>
      </c>
      <c r="F15" s="49"/>
      <c r="G15" s="48">
        <f t="shared" ref="G15" si="13">IF(G14="","",IF(G14&gt;H14,3,1)*IF(G14&lt;H14,0,1))</f>
        <v>0</v>
      </c>
      <c r="H15" s="49"/>
      <c r="I15" s="48">
        <f t="shared" ref="I15" si="14">IF(I14="","",IF(I14&gt;J14,3,1)*IF(I14&lt;J14,0,1))</f>
        <v>0</v>
      </c>
      <c r="J15" s="49"/>
      <c r="K15" s="55"/>
      <c r="L15" s="47"/>
    </row>
    <row r="16" spans="1:12" ht="15.9" thickBot="1" x14ac:dyDescent="0.35">
      <c r="A16" s="70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</row>
    <row r="17" spans="1:12" ht="15.9" thickBot="1" x14ac:dyDescent="0.35">
      <c r="A17" s="72" t="s">
        <v>4</v>
      </c>
      <c r="B17" s="17" t="s">
        <v>20</v>
      </c>
      <c r="C17" s="18">
        <f>IF(C8="","",SUM(C8,C10,C12,C14,))</f>
        <v>30</v>
      </c>
      <c r="D17" s="19">
        <f>IF(D8="","",SUM(D8,D10,D12,D14))</f>
        <v>22</v>
      </c>
      <c r="E17" s="20">
        <f>IF(E6="","",SUM(E6,E10,E12,E14))</f>
        <v>30</v>
      </c>
      <c r="F17" s="19">
        <f>IF(F6="","",SUM(F6,F10,F12,F14,))</f>
        <v>24</v>
      </c>
      <c r="G17" s="21">
        <f>IF(G12="","",SUM(G6,,G8,G12,G14))</f>
        <v>11</v>
      </c>
      <c r="H17" s="19">
        <f>IF(H12="","",SUM(H6,H8,H12,H14))</f>
        <v>47</v>
      </c>
      <c r="I17" s="21">
        <f>IF(I10="","",SUM(I6,I8,I10,I14))</f>
        <v>28</v>
      </c>
      <c r="J17" s="19">
        <f>IF(J10="","",SUM(J6,J8,J10,J14))</f>
        <v>46</v>
      </c>
      <c r="K17" s="21">
        <f>IF(K6="","",SUM(K6,K8,K10,K12))</f>
        <v>45</v>
      </c>
      <c r="L17" s="19">
        <f>IF(L6="","",SUM(L6,L8,L10,L12))</f>
        <v>5</v>
      </c>
    </row>
    <row r="18" spans="1:12" ht="18" thickBot="1" x14ac:dyDescent="0.35">
      <c r="A18" s="72"/>
      <c r="B18" s="22" t="s">
        <v>21</v>
      </c>
      <c r="C18" s="73">
        <f>IF(C9="","",SUM(C9,C11,C13,C15))</f>
        <v>9</v>
      </c>
      <c r="D18" s="74"/>
      <c r="E18" s="73">
        <f>IF(E7="","",SUM(E7,E11,E13,E15))</f>
        <v>6</v>
      </c>
      <c r="F18" s="74"/>
      <c r="G18" s="73">
        <f>IF(G13="","",SUM(G7,G9,G13,G15))</f>
        <v>0</v>
      </c>
      <c r="H18" s="74"/>
      <c r="I18" s="73">
        <f>IF(I11="","",SUM(I7,I9,I11,I15))</f>
        <v>3</v>
      </c>
      <c r="J18" s="74"/>
      <c r="K18" s="73">
        <f>IF(K7="","",SUM(K7,K9,K11,K13))</f>
        <v>12</v>
      </c>
      <c r="L18" s="74"/>
    </row>
    <row r="19" spans="1:12" ht="12.9" thickBot="1" x14ac:dyDescent="0.35">
      <c r="A19" s="72"/>
      <c r="B19" s="17" t="s">
        <v>22</v>
      </c>
      <c r="C19" s="57">
        <f>IF(C17="","",C17-D17)</f>
        <v>8</v>
      </c>
      <c r="D19" s="58"/>
      <c r="E19" s="57">
        <f t="shared" ref="E19" si="15">IF(E17="","",E17-F17)</f>
        <v>6</v>
      </c>
      <c r="F19" s="58"/>
      <c r="G19" s="57">
        <f t="shared" ref="G19" si="16">IF(G17="","",G17-H17)</f>
        <v>-36</v>
      </c>
      <c r="H19" s="58"/>
      <c r="I19" s="57">
        <f t="shared" ref="I19" si="17">IF(I17="","",I17-J17)</f>
        <v>-18</v>
      </c>
      <c r="J19" s="58"/>
      <c r="K19" s="57">
        <f t="shared" ref="K19" si="18">IF(K17="","",K17-L17)</f>
        <v>40</v>
      </c>
      <c r="L19" s="58"/>
    </row>
    <row r="20" spans="1:12" ht="15.9" thickBot="1" x14ac:dyDescent="0.35">
      <c r="A20" s="72"/>
      <c r="B20" s="22" t="s">
        <v>23</v>
      </c>
      <c r="C20" s="67"/>
      <c r="D20" s="68"/>
      <c r="E20" s="69"/>
      <c r="F20" s="68"/>
      <c r="G20" s="69"/>
      <c r="H20" s="68"/>
      <c r="I20" s="69"/>
      <c r="J20" s="68"/>
      <c r="K20" s="69"/>
      <c r="L20" s="68"/>
    </row>
    <row r="22" spans="1:12" ht="12.9" thickBot="1" x14ac:dyDescent="0.35"/>
    <row r="23" spans="1:12" ht="12.9" thickTop="1" x14ac:dyDescent="0.3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</row>
    <row r="24" spans="1:12" ht="12.9" thickBot="1" x14ac:dyDescent="0.35"/>
    <row r="25" spans="1:12" x14ac:dyDescent="0.3">
      <c r="A25" s="63" t="s">
        <v>9</v>
      </c>
      <c r="B25" s="64"/>
      <c r="C25" s="40" t="s">
        <v>15</v>
      </c>
      <c r="D25" s="41"/>
      <c r="E25" s="40" t="s">
        <v>18</v>
      </c>
      <c r="F25" s="41"/>
      <c r="G25" s="40" t="s">
        <v>16</v>
      </c>
      <c r="H25" s="41"/>
      <c r="I25" s="40" t="s">
        <v>19</v>
      </c>
      <c r="J25" s="41"/>
      <c r="K25" s="40" t="s">
        <v>17</v>
      </c>
      <c r="L25" s="41"/>
    </row>
    <row r="26" spans="1:12" ht="12.9" thickBot="1" x14ac:dyDescent="0.35">
      <c r="A26" s="65"/>
      <c r="B26" s="66"/>
      <c r="C26" s="42"/>
      <c r="D26" s="43"/>
      <c r="E26" s="50"/>
      <c r="F26" s="51"/>
      <c r="G26" s="50"/>
      <c r="H26" s="51"/>
      <c r="I26" s="50"/>
      <c r="J26" s="51"/>
      <c r="K26" s="42"/>
      <c r="L26" s="43"/>
    </row>
    <row r="27" spans="1:12" ht="15.45" thickBot="1" x14ac:dyDescent="0.35">
      <c r="A27" s="52" t="s">
        <v>15</v>
      </c>
      <c r="B27" s="53"/>
      <c r="C27" s="44"/>
      <c r="D27" s="45"/>
      <c r="E27" s="12">
        <f>IF('Planning1-poolB'!E6="","",'Planning1-poolB'!E6)</f>
        <v>0</v>
      </c>
      <c r="F27" s="12">
        <f>IF('Planning1-poolB'!D6="","",'Planning1-poolB'!D6)</f>
        <v>10</v>
      </c>
      <c r="G27" s="12">
        <f>IF('Planning1-poolB'!E16="","",'Planning1-poolB'!E16)</f>
        <v>9</v>
      </c>
      <c r="H27" s="13">
        <f>IF('Planning1-poolB'!D16="","",'Planning1-poolB'!D16)</f>
        <v>11</v>
      </c>
      <c r="I27" s="12">
        <f>IF('Planning1-poolB'!D20="","",'Planning1-poolB'!D20)</f>
        <v>1</v>
      </c>
      <c r="J27" s="13">
        <f>IF('Planning1-poolB'!E20="","",'Planning1-poolB'!E20)</f>
        <v>11</v>
      </c>
      <c r="K27" s="12">
        <f>IF('Planning1-poolB'!D10="","",'Planning1-poolB'!D10)</f>
        <v>3</v>
      </c>
      <c r="L27" s="13">
        <f>IF('Planning1-poolB'!E10="","",'Planning1-poolB'!E10)</f>
        <v>13</v>
      </c>
    </row>
    <row r="28" spans="1:12" ht="15.45" thickBot="1" x14ac:dyDescent="0.35">
      <c r="A28" s="52"/>
      <c r="B28" s="53"/>
      <c r="C28" s="46"/>
      <c r="D28" s="47"/>
      <c r="E28" s="48">
        <f>IF(E27="","",IF(E27&gt;F27,3,1)*IF(E27&lt;F27,0,1))</f>
        <v>0</v>
      </c>
      <c r="F28" s="49"/>
      <c r="G28" s="48">
        <f>IF(G27="","",IF(G27&gt;H27,3,1)*IF(G27&lt;H27,0,1))</f>
        <v>0</v>
      </c>
      <c r="H28" s="49"/>
      <c r="I28" s="48">
        <f>IF(I27="","",IF(I27&gt;J27,3,1)*IF(I27&lt;J27,0,1))</f>
        <v>0</v>
      </c>
      <c r="J28" s="49"/>
      <c r="K28" s="48">
        <f>IF(K27="","",IF(K27&gt;L27,3,1)*IF(K27&lt;L27,0,1))</f>
        <v>0</v>
      </c>
      <c r="L28" s="49"/>
    </row>
    <row r="29" spans="1:12" ht="15.45" thickBot="1" x14ac:dyDescent="0.35">
      <c r="A29" s="52" t="s">
        <v>18</v>
      </c>
      <c r="B29" s="53"/>
      <c r="C29" s="14">
        <f>IF('Planning1-poolB'!D6="","",'Planning1-poolB'!D6)</f>
        <v>10</v>
      </c>
      <c r="D29" s="14">
        <f>IF('Planning1-poolB'!E6="","",'Planning1-poolB'!E6)</f>
        <v>0</v>
      </c>
      <c r="E29" s="54"/>
      <c r="F29" s="45"/>
      <c r="G29" s="12">
        <f>IF('Planning1-poolB'!D12="","",'Planning1-poolB'!D12)</f>
        <v>20</v>
      </c>
      <c r="H29" s="12">
        <f>IF('Planning1-poolB'!E12="","",'Planning1-poolB'!E12)</f>
        <v>10</v>
      </c>
      <c r="I29" s="15">
        <f>IF('Planning1-poolB'!E24="","",'Planning1-poolB'!E24)</f>
        <v>8</v>
      </c>
      <c r="J29" s="16">
        <f>IF('Planning1-poolB'!D24="","",'Planning1-poolB'!D24)</f>
        <v>18</v>
      </c>
      <c r="K29" s="15">
        <f>IF('Planning1-poolB'!E18="","",'Planning1-poolB'!E18)</f>
        <v>15</v>
      </c>
      <c r="L29" s="16">
        <f>IF('Planning1-poolB'!D18="","",'Planning1-poolB'!D18)</f>
        <v>5</v>
      </c>
    </row>
    <row r="30" spans="1:12" ht="15.45" thickBot="1" x14ac:dyDescent="0.35">
      <c r="A30" s="52"/>
      <c r="B30" s="53"/>
      <c r="C30" s="48">
        <f>IF(C29="","",IF(C29&gt;D29,3,1)*IF(C29&lt;D29,0,1))</f>
        <v>3</v>
      </c>
      <c r="D30" s="49"/>
      <c r="E30" s="55"/>
      <c r="F30" s="47"/>
      <c r="G30" s="48">
        <f>IF(G29="","",IF(G29&gt;H29,3,1)*IF(G29&lt;H29,0,1))</f>
        <v>3</v>
      </c>
      <c r="H30" s="49"/>
      <c r="I30" s="48">
        <f>IF(I29="","",IF(I29&gt;J29,3,1)*IF(I29&lt;J29,0,1))</f>
        <v>0</v>
      </c>
      <c r="J30" s="49"/>
      <c r="K30" s="48">
        <f>IF(K29="","",IF(K29&gt;L29,3,1)*IF(K29&lt;L29,0,1))</f>
        <v>3</v>
      </c>
      <c r="L30" s="49"/>
    </row>
    <row r="31" spans="1:12" ht="15.45" thickBot="1" x14ac:dyDescent="0.35">
      <c r="A31" s="52" t="s">
        <v>16</v>
      </c>
      <c r="B31" s="53"/>
      <c r="C31" s="14">
        <f>IF('Planning1-poolB'!D16="","",'Planning1-poolB'!D16)</f>
        <v>11</v>
      </c>
      <c r="D31" s="13">
        <f>IF('Planning1-poolB'!E16="","",'Planning1-poolB'!E16)</f>
        <v>9</v>
      </c>
      <c r="E31" s="12">
        <f>IF('Planning1-poolB'!E12="","",'Planning1-poolB'!E12)</f>
        <v>10</v>
      </c>
      <c r="F31" s="12">
        <f>IF('Planning1-poolB'!D12="","",'Planning1-poolB'!D12)</f>
        <v>20</v>
      </c>
      <c r="G31" s="54"/>
      <c r="H31" s="45"/>
      <c r="I31" s="12">
        <f>IF('Planning1-poolB'!E8="","",'Planning1-poolB'!E8)</f>
        <v>5</v>
      </c>
      <c r="J31" s="13">
        <f>IF('Planning1-poolB'!D8="","",'Planning1-poolB'!D8)</f>
        <v>15</v>
      </c>
      <c r="K31" s="12">
        <f>IF('Planning1-poolB'!D22="","",'Planning1-poolB'!D22)</f>
        <v>6</v>
      </c>
      <c r="L31" s="13">
        <f>IF('Planning1-poolB'!E22="","",'Planning1-poolB'!E22)</f>
        <v>10</v>
      </c>
    </row>
    <row r="32" spans="1:12" ht="15.45" thickBot="1" x14ac:dyDescent="0.35">
      <c r="A32" s="52"/>
      <c r="B32" s="53"/>
      <c r="C32" s="56">
        <f>IF(C31="","",IF(C31&gt;D31,3,1)*IF(C31&lt;D31,0,1))</f>
        <v>3</v>
      </c>
      <c r="D32" s="49"/>
      <c r="E32" s="48">
        <f>IF(E31="","",IF(E31&gt;F31,3,1)*IF(E31&lt;F31,0,1))</f>
        <v>0</v>
      </c>
      <c r="F32" s="49"/>
      <c r="G32" s="55"/>
      <c r="H32" s="47"/>
      <c r="I32" s="48">
        <f>IF(I31="","",IF(I31&gt;J31,3,1)*IF(I31&lt;J31,0,1))</f>
        <v>0</v>
      </c>
      <c r="J32" s="49"/>
      <c r="K32" s="48">
        <f>IF(K31="","",IF(K31&gt;L31,3,1)*IF(K31&lt;L31,0,1))</f>
        <v>0</v>
      </c>
      <c r="L32" s="49"/>
    </row>
    <row r="33" spans="1:12" ht="15.45" thickBot="1" x14ac:dyDescent="0.35">
      <c r="A33" s="52" t="s">
        <v>19</v>
      </c>
      <c r="B33" s="53"/>
      <c r="C33" s="14">
        <f>IF('Planning1-poolB'!E20="","",'Planning1-poolB'!E20)</f>
        <v>11</v>
      </c>
      <c r="D33" s="13">
        <f>IF('Planning1-poolB'!D20="","",'Planning1-poolB'!D20)</f>
        <v>1</v>
      </c>
      <c r="E33" s="12">
        <f>IF('Planning1-poolB'!D24="","",'Planning1-poolB'!D24)</f>
        <v>18</v>
      </c>
      <c r="F33" s="13">
        <f>IF('Planning1-poolB'!E24="","",'Planning1-poolB'!E24)</f>
        <v>8</v>
      </c>
      <c r="G33" s="12">
        <f>IF('Planning1-poolB'!D8="","",'Planning1-poolB'!D8)</f>
        <v>15</v>
      </c>
      <c r="H33" s="13">
        <f>IF('Planning1-poolB'!E8="","",'Planning1-poolB'!E8)</f>
        <v>5</v>
      </c>
      <c r="I33" s="54"/>
      <c r="J33" s="45"/>
      <c r="K33" s="12">
        <f>IF('Planning1-poolB'!E14="","",'Planning1-poolB'!E14)</f>
        <v>10</v>
      </c>
      <c r="L33" s="13">
        <f>IF('Planning1-poolB'!D14="","",'Planning1-poolB'!D14)</f>
        <v>0</v>
      </c>
    </row>
    <row r="34" spans="1:12" ht="15.45" thickBot="1" x14ac:dyDescent="0.35">
      <c r="A34" s="52"/>
      <c r="B34" s="53"/>
      <c r="C34" s="56">
        <f>IF(C33="","",IF(C33&gt;D33,3,1)*IF(C33&lt;D33,0,1))</f>
        <v>3</v>
      </c>
      <c r="D34" s="49"/>
      <c r="E34" s="48">
        <f>IF(E33="","",IF(E33&gt;F33,3,1)*IF(E33&lt;F33,0,1))</f>
        <v>3</v>
      </c>
      <c r="F34" s="49"/>
      <c r="G34" s="48">
        <f>IF(G33="","",IF(G33&gt;H33,3,1)*IF(G33&lt;H33,0,1))</f>
        <v>3</v>
      </c>
      <c r="H34" s="49"/>
      <c r="I34" s="55"/>
      <c r="J34" s="47"/>
      <c r="K34" s="48">
        <f>IF(K33="","",IF(K33&gt;L33,3,1)*IF(K33&lt;L33,0,1))</f>
        <v>3</v>
      </c>
      <c r="L34" s="49"/>
    </row>
    <row r="35" spans="1:12" ht="15.45" thickBot="1" x14ac:dyDescent="0.35">
      <c r="A35" s="52" t="s">
        <v>17</v>
      </c>
      <c r="B35" s="53"/>
      <c r="C35" s="14">
        <f>IF('Planning1-poolB'!E10="","",'Planning1-poolB'!E10)</f>
        <v>13</v>
      </c>
      <c r="D35" s="13">
        <f>IF('Planning1-poolB'!D10="","",'Planning1-poolB'!D10)</f>
        <v>3</v>
      </c>
      <c r="E35" s="12">
        <f>IF('Planning1-poolB'!D18="","",'Planning1-poolB'!D18)</f>
        <v>5</v>
      </c>
      <c r="F35" s="13">
        <f>IF('Planning1-poolB'!E18="","",'Planning1-poolB'!E18)</f>
        <v>15</v>
      </c>
      <c r="G35" s="12">
        <f>IF('Planning1-poolB'!E22="","",'Planning1-poolB'!E22)</f>
        <v>10</v>
      </c>
      <c r="H35" s="13">
        <f>IF('Planning1-poolB'!D22="","",'Planning1-poolB'!D22)</f>
        <v>6</v>
      </c>
      <c r="I35" s="12">
        <f>IF('Planning1-poolB'!D14="","",'Planning1-poolB'!D14)</f>
        <v>0</v>
      </c>
      <c r="J35" s="13">
        <f>IF('Planning1-poolB'!E14="","",'Planning1-poolB'!E14)</f>
        <v>10</v>
      </c>
      <c r="K35" s="54"/>
      <c r="L35" s="45"/>
    </row>
    <row r="36" spans="1:12" ht="15.45" thickBot="1" x14ac:dyDescent="0.35">
      <c r="A36" s="52"/>
      <c r="B36" s="53"/>
      <c r="C36" s="56">
        <f>IF(C35="","",IF(C35&gt;D35,3,1)*IF(C35&lt;D35,0,1))</f>
        <v>3</v>
      </c>
      <c r="D36" s="49"/>
      <c r="E36" s="48">
        <f>IF(E35="","",IF(E35&gt;F35,3,1)*IF(E35&lt;F35,0,1))</f>
        <v>0</v>
      </c>
      <c r="F36" s="49"/>
      <c r="G36" s="48">
        <f>IF(G35="","",IF(G35&gt;H35,3,1)*IF(G35&lt;H35,0,1))</f>
        <v>3</v>
      </c>
      <c r="H36" s="49"/>
      <c r="I36" s="48">
        <f>IF(I35="","",IF(I35&gt;J35,3,1)*IF(I35&lt;J35,0,1))</f>
        <v>0</v>
      </c>
      <c r="J36" s="49"/>
      <c r="K36" s="55"/>
      <c r="L36" s="47"/>
    </row>
    <row r="37" spans="1:12" ht="15.9" thickBot="1" x14ac:dyDescent="0.35">
      <c r="A37" s="70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</row>
    <row r="38" spans="1:12" ht="15.9" thickBot="1" x14ac:dyDescent="0.35">
      <c r="A38" s="72" t="s">
        <v>4</v>
      </c>
      <c r="B38" s="17" t="s">
        <v>20</v>
      </c>
      <c r="C38" s="18">
        <f>IF(C29="","",SUM(C29,C31,C33,C35,))</f>
        <v>45</v>
      </c>
      <c r="D38" s="19">
        <f>IF(D29="","",SUM(D29,D31,D33,D35))</f>
        <v>13</v>
      </c>
      <c r="E38" s="20">
        <f>IF(E27="","",SUM(E27,E31,E33,E35))</f>
        <v>33</v>
      </c>
      <c r="F38" s="19">
        <f>IF(F27="","",SUM(F27,F31,F33,F35,))</f>
        <v>53</v>
      </c>
      <c r="G38" s="21">
        <f>IF(G33="","",SUM(G27,,G29,G33,G35))</f>
        <v>54</v>
      </c>
      <c r="H38" s="19">
        <f>IF(H33="","",SUM(H27,H29,H33,H35))</f>
        <v>32</v>
      </c>
      <c r="I38" s="21">
        <f>IF(I31="","",SUM(I27,I29,I31,I35))</f>
        <v>14</v>
      </c>
      <c r="J38" s="19">
        <f>IF(J31="","",SUM(J27,J29,J31,J35))</f>
        <v>54</v>
      </c>
      <c r="K38" s="21">
        <f>IF(K27="","",SUM(K27,K29,K31,K33))</f>
        <v>34</v>
      </c>
      <c r="L38" s="19">
        <f>IF(L27="","",SUM(L27,L29,L31,L33))</f>
        <v>28</v>
      </c>
    </row>
    <row r="39" spans="1:12" ht="18" thickBot="1" x14ac:dyDescent="0.35">
      <c r="A39" s="72"/>
      <c r="B39" s="22" t="s">
        <v>21</v>
      </c>
      <c r="C39" s="73">
        <f>IF(C30="","",SUM(C30,C32,C34,C36))</f>
        <v>12</v>
      </c>
      <c r="D39" s="74"/>
      <c r="E39" s="73">
        <f>IF(E28="","",SUM(E28,E32,E34,E36))</f>
        <v>3</v>
      </c>
      <c r="F39" s="74"/>
      <c r="G39" s="73">
        <f>IF(G34="","",SUM(G28,G30,G34,G36))</f>
        <v>9</v>
      </c>
      <c r="H39" s="74"/>
      <c r="I39" s="73">
        <f>IF(I32="","",SUM(I28,I30,I32,I36))</f>
        <v>0</v>
      </c>
      <c r="J39" s="74"/>
      <c r="K39" s="73">
        <f>IF(K28="","",SUM(K28,K30,K32,K34))</f>
        <v>6</v>
      </c>
      <c r="L39" s="74"/>
    </row>
    <row r="40" spans="1:12" ht="12.9" thickBot="1" x14ac:dyDescent="0.35">
      <c r="A40" s="72"/>
      <c r="B40" s="17" t="s">
        <v>22</v>
      </c>
      <c r="C40" s="57">
        <f>IF(C38="","",C38-D38)</f>
        <v>32</v>
      </c>
      <c r="D40" s="58"/>
      <c r="E40" s="57">
        <f t="shared" ref="E40" si="19">IF(E38="","",E38-F38)</f>
        <v>-20</v>
      </c>
      <c r="F40" s="58"/>
      <c r="G40" s="57">
        <f t="shared" ref="G40" si="20">IF(G38="","",G38-H38)</f>
        <v>22</v>
      </c>
      <c r="H40" s="58"/>
      <c r="I40" s="57">
        <f t="shared" ref="I40" si="21">IF(I38="","",I38-J38)</f>
        <v>-40</v>
      </c>
      <c r="J40" s="58"/>
      <c r="K40" s="57">
        <f t="shared" ref="K40" si="22">IF(K38="","",K38-L38)</f>
        <v>6</v>
      </c>
      <c r="L40" s="58"/>
    </row>
    <row r="41" spans="1:12" ht="15.9" thickBot="1" x14ac:dyDescent="0.35">
      <c r="A41" s="72"/>
      <c r="B41" s="22" t="s">
        <v>23</v>
      </c>
      <c r="C41" s="67"/>
      <c r="D41" s="68"/>
      <c r="E41" s="69"/>
      <c r="F41" s="68"/>
      <c r="G41" s="69"/>
      <c r="H41" s="68"/>
      <c r="I41" s="69"/>
      <c r="J41" s="68"/>
      <c r="K41" s="69"/>
      <c r="L41" s="68"/>
    </row>
  </sheetData>
  <mergeCells count="108">
    <mergeCell ref="A25:B26"/>
    <mergeCell ref="I40:J40"/>
    <mergeCell ref="K40:L40"/>
    <mergeCell ref="C41:D41"/>
    <mergeCell ref="E41:F41"/>
    <mergeCell ref="G41:H41"/>
    <mergeCell ref="I41:J41"/>
    <mergeCell ref="K41:L41"/>
    <mergeCell ref="A37:L37"/>
    <mergeCell ref="A38:A41"/>
    <mergeCell ref="C39:D39"/>
    <mergeCell ref="E39:F39"/>
    <mergeCell ref="G39:H39"/>
    <mergeCell ref="I39:J39"/>
    <mergeCell ref="K39:L39"/>
    <mergeCell ref="C40:D40"/>
    <mergeCell ref="E40:F40"/>
    <mergeCell ref="G40:H40"/>
    <mergeCell ref="A35:B36"/>
    <mergeCell ref="K35:L36"/>
    <mergeCell ref="C36:D36"/>
    <mergeCell ref="E36:F36"/>
    <mergeCell ref="G36:H36"/>
    <mergeCell ref="I36:J36"/>
    <mergeCell ref="A33:B34"/>
    <mergeCell ref="I33:J34"/>
    <mergeCell ref="C34:D34"/>
    <mergeCell ref="E34:F34"/>
    <mergeCell ref="G34:H34"/>
    <mergeCell ref="K34:L34"/>
    <mergeCell ref="A31:B32"/>
    <mergeCell ref="G31:H32"/>
    <mergeCell ref="C32:D32"/>
    <mergeCell ref="E32:F32"/>
    <mergeCell ref="I32:J32"/>
    <mergeCell ref="K32:L32"/>
    <mergeCell ref="A29:B30"/>
    <mergeCell ref="E29:F30"/>
    <mergeCell ref="C30:D30"/>
    <mergeCell ref="G30:H30"/>
    <mergeCell ref="I30:J30"/>
    <mergeCell ref="K30:L30"/>
    <mergeCell ref="A27:B28"/>
    <mergeCell ref="C27:D28"/>
    <mergeCell ref="E28:F28"/>
    <mergeCell ref="G28:H28"/>
    <mergeCell ref="I28:J28"/>
    <mergeCell ref="K28:L28"/>
    <mergeCell ref="A1:L1"/>
    <mergeCell ref="A2:L2"/>
    <mergeCell ref="C25:D26"/>
    <mergeCell ref="E25:F26"/>
    <mergeCell ref="G25:H26"/>
    <mergeCell ref="I25:J26"/>
    <mergeCell ref="K25:L26"/>
    <mergeCell ref="A4:B5"/>
    <mergeCell ref="G19:H19"/>
    <mergeCell ref="I19:J19"/>
    <mergeCell ref="K19:L19"/>
    <mergeCell ref="C20:D20"/>
    <mergeCell ref="E20:F20"/>
    <mergeCell ref="G20:H20"/>
    <mergeCell ref="I20:J20"/>
    <mergeCell ref="K20:L20"/>
    <mergeCell ref="A16:L16"/>
    <mergeCell ref="A17:A20"/>
    <mergeCell ref="C18:D18"/>
    <mergeCell ref="E18:F18"/>
    <mergeCell ref="G18:H18"/>
    <mergeCell ref="I18:J18"/>
    <mergeCell ref="K18:L18"/>
    <mergeCell ref="C19:D19"/>
    <mergeCell ref="E19:F19"/>
    <mergeCell ref="A14:B15"/>
    <mergeCell ref="K14:L15"/>
    <mergeCell ref="C15:D15"/>
    <mergeCell ref="E15:F15"/>
    <mergeCell ref="G15:H15"/>
    <mergeCell ref="I15:J15"/>
    <mergeCell ref="A12:B13"/>
    <mergeCell ref="I12:J13"/>
    <mergeCell ref="C13:D13"/>
    <mergeCell ref="E13:F13"/>
    <mergeCell ref="G13:H13"/>
    <mergeCell ref="K13:L13"/>
    <mergeCell ref="A10:B11"/>
    <mergeCell ref="G10:H11"/>
    <mergeCell ref="C11:D11"/>
    <mergeCell ref="E11:F11"/>
    <mergeCell ref="I11:J11"/>
    <mergeCell ref="K11:L11"/>
    <mergeCell ref="A8:B9"/>
    <mergeCell ref="E8:F9"/>
    <mergeCell ref="C9:D9"/>
    <mergeCell ref="G9:H9"/>
    <mergeCell ref="I9:J9"/>
    <mergeCell ref="K9:L9"/>
    <mergeCell ref="A6:B7"/>
    <mergeCell ref="C6:D7"/>
    <mergeCell ref="E7:F7"/>
    <mergeCell ref="G7:H7"/>
    <mergeCell ref="I7:J7"/>
    <mergeCell ref="K7:L7"/>
    <mergeCell ref="C4:D5"/>
    <mergeCell ref="E4:F5"/>
    <mergeCell ref="G4:H5"/>
    <mergeCell ref="I4:J5"/>
    <mergeCell ref="K4:L5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planning1-poolA</vt:lpstr>
      <vt:lpstr>Planning1-poolB</vt:lpstr>
      <vt:lpstr>POINTS J1</vt:lpstr>
    </vt:vector>
  </TitlesOfParts>
  <Company>Rignault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 Rignault</dc:creator>
  <cp:lastModifiedBy>Stéphane MERCIER</cp:lastModifiedBy>
  <cp:lastPrinted>2019-12-07T11:28:04Z</cp:lastPrinted>
  <dcterms:created xsi:type="dcterms:W3CDTF">2003-05-02T15:02:09Z</dcterms:created>
  <dcterms:modified xsi:type="dcterms:W3CDTF">2019-12-17T12:12:23Z</dcterms:modified>
</cp:coreProperties>
</file>